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65" windowWidth="15120" windowHeight="7950" firstSheet="1" activeTab="1"/>
  </bookViews>
  <sheets>
    <sheet name="2023" sheetId="1" state="hidden" r:id="rId1"/>
    <sheet name="для решения" sheetId="2" r:id="rId2"/>
  </sheets>
  <definedNames>
    <definedName name="_xlnm.Print_Area" localSheetId="1">'для решения'!$A$1:$C$24</definedName>
  </definedNames>
  <calcPr calcId="144525"/>
</workbook>
</file>

<file path=xl/calcChain.xml><?xml version="1.0" encoding="utf-8"?>
<calcChain xmlns="http://schemas.openxmlformats.org/spreadsheetml/2006/main">
  <c r="L12" i="1" l="1"/>
  <c r="J12" i="1"/>
  <c r="H12" i="1"/>
  <c r="F12" i="1"/>
  <c r="C19" i="1"/>
  <c r="E18" i="1"/>
  <c r="G18" i="1" s="1"/>
  <c r="I18" i="1" s="1"/>
  <c r="K18" i="1" s="1"/>
  <c r="M18" i="1" s="1"/>
  <c r="C23" i="2" s="1"/>
  <c r="D12" i="1"/>
  <c r="D19" i="1"/>
  <c r="C12" i="1"/>
  <c r="E9" i="1"/>
  <c r="G9" i="1" s="1"/>
  <c r="I9" i="1" s="1"/>
  <c r="K9" i="1" s="1"/>
  <c r="M9" i="1" s="1"/>
  <c r="C15" i="2" s="1"/>
  <c r="F19" i="1" l="1"/>
  <c r="E17" i="1" l="1"/>
  <c r="G17" i="1" s="1"/>
  <c r="I17" i="1" s="1"/>
  <c r="K17" i="1" s="1"/>
  <c r="M17" i="1" s="1"/>
  <c r="C22" i="2" s="1"/>
  <c r="E6" i="1"/>
  <c r="L19" i="1"/>
  <c r="J19" i="1"/>
  <c r="H19" i="1"/>
  <c r="E16" i="1"/>
  <c r="G16" i="1" s="1"/>
  <c r="I16" i="1" s="1"/>
  <c r="K16" i="1" s="1"/>
  <c r="M16" i="1" s="1"/>
  <c r="C21" i="2" s="1"/>
  <c r="E15" i="1"/>
  <c r="G15" i="1" s="1"/>
  <c r="I15" i="1" s="1"/>
  <c r="K15" i="1" s="1"/>
  <c r="M15" i="1" s="1"/>
  <c r="E14" i="1"/>
  <c r="G14" i="1" s="1"/>
  <c r="I14" i="1" s="1"/>
  <c r="K14" i="1" s="1"/>
  <c r="M14" i="1" s="1"/>
  <c r="C20" i="2" s="1"/>
  <c r="E11" i="1"/>
  <c r="G11" i="1" s="1"/>
  <c r="I11" i="1" s="1"/>
  <c r="K11" i="1" s="1"/>
  <c r="M11" i="1" s="1"/>
  <c r="C17" i="2" s="1"/>
  <c r="E10" i="1"/>
  <c r="G10" i="1" s="1"/>
  <c r="I10" i="1" s="1"/>
  <c r="K10" i="1" s="1"/>
  <c r="M10" i="1" s="1"/>
  <c r="C16" i="2" s="1"/>
  <c r="E8" i="1"/>
  <c r="G8" i="1" s="1"/>
  <c r="I8" i="1" s="1"/>
  <c r="K8" i="1" s="1"/>
  <c r="M8" i="1" s="1"/>
  <c r="C14" i="2" s="1"/>
  <c r="E7" i="1"/>
  <c r="G7" i="1" s="1"/>
  <c r="I7" i="1" s="1"/>
  <c r="K7" i="1" s="1"/>
  <c r="M7" i="1" s="1"/>
  <c r="C13" i="2" s="1"/>
  <c r="G6" i="1" l="1"/>
  <c r="E12" i="1"/>
  <c r="E19" i="1"/>
  <c r="G19" i="1" s="1"/>
  <c r="I19" i="1" s="1"/>
  <c r="K19" i="1" s="1"/>
  <c r="M19" i="1" s="1"/>
  <c r="C24" i="2" s="1"/>
  <c r="I6" i="1" l="1"/>
  <c r="G12" i="1"/>
  <c r="K6" i="1" l="1"/>
  <c r="I12" i="1"/>
  <c r="M6" i="1" l="1"/>
  <c r="K12" i="1"/>
  <c r="C11" i="2" l="1"/>
  <c r="M12" i="1"/>
  <c r="C18" i="2" s="1"/>
  <c r="C12" i="2"/>
</calcChain>
</file>

<file path=xl/sharedStrings.xml><?xml version="1.0" encoding="utf-8"?>
<sst xmlns="http://schemas.openxmlformats.org/spreadsheetml/2006/main" count="53" uniqueCount="30">
  <si>
    <t>Наименование</t>
  </si>
  <si>
    <t>Источники образования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</si>
  <si>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бюджеты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</si>
  <si>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</si>
  <si>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Всего доходов</t>
  </si>
  <si>
    <t>Расходы</t>
  </si>
  <si>
    <t>Проектирование, строительство, реконструкция, капитальный ремонт, ремонт автомобильных дорог общего пользования и искусственных сооружений на них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</si>
  <si>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города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</si>
  <si>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</si>
  <si>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Всего расходов</t>
  </si>
  <si>
    <t>№ п/п</t>
  </si>
  <si>
    <t xml:space="preserve">                                                                                                                                                      тыс. руб.</t>
  </si>
  <si>
    <t>к решению Сарапульской городской Думы</t>
  </si>
  <si>
    <t>Прочие субсидии бюджетам городских округов</t>
  </si>
  <si>
    <t>в решение</t>
  </si>
  <si>
    <t>в рублях</t>
  </si>
  <si>
    <t>поправки</t>
  </si>
  <si>
    <t>Субсидии бюджетам городских округов на реализацию программ формирования современной городской среды</t>
  </si>
  <si>
    <t>Проектирование, капитальный ремонт и ремонт дворовых территорий многоквартирных домов, проездов к дворовым территориям многоквартирных домов</t>
  </si>
  <si>
    <t>Остатки на 01.01.2021 года</t>
  </si>
  <si>
    <t>поправки  ноябрь</t>
  </si>
  <si>
    <t>Объем бюджетных ассигнований муниципального дорожного фонда муниципального образования «Город Сарапул» на 2023 год</t>
  </si>
  <si>
    <t xml:space="preserve">                                                                                              от 22 декабря 2022 г. № 1-350</t>
  </si>
  <si>
    <t>Остатки на 01.01.2023 года</t>
  </si>
  <si>
    <t>поправки        март</t>
  </si>
  <si>
    <t>Сумма                    на 2022 год</t>
  </si>
  <si>
    <t xml:space="preserve"> 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 </t>
  </si>
  <si>
    <t>Приобретение техники для содержания и ремонта автомобильных дорог местного значения</t>
  </si>
  <si>
    <t>Сумма                         на 2023 год</t>
  </si>
  <si>
    <t xml:space="preserve">                                                                     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</si>
</sst>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00000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8" fillId="0" borderId="0" applyFont="0" applyFill="0" applyBorder="0" applyAlignment="0" applyProtection="0"/>
    <xf numFmtId="0" fontId="9" fillId="0" borderId="0"/>
    <xf numFmtId="0" fontId="14" fillId="0" borderId="3">
      <alignment vertical="top" wrapText="1"/>
    </xf>
    <xf numFmtId="0" fontId="10" fillId="0" borderId="0"/>
    <xf numFmtId="43" fontId="9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11" fillId="0" borderId="0" xfId="4" applyFont="1" applyBorder="1" applyAlignment="1">
      <alignment horizontal="right"/>
    </xf>
    <xf numFmtId="0" fontId="13" fillId="0" borderId="0" xfId="2" applyFont="1" applyAlignment="1">
      <alignment horizontal="right"/>
    </xf>
    <xf numFmtId="0" fontId="11" fillId="0" borderId="1" xfId="0" applyFont="1" applyBorder="1"/>
    <xf numFmtId="4" fontId="0" fillId="0" borderId="1" xfId="0" applyNumberFormat="1" applyBorder="1"/>
    <xf numFmtId="166" fontId="11" fillId="2" borderId="1" xfId="4" applyNumberFormat="1" applyFont="1" applyFill="1" applyBorder="1" applyAlignment="1">
      <alignment wrapText="1"/>
    </xf>
    <xf numFmtId="0" fontId="4" fillId="0" borderId="1" xfId="0" applyFont="1" applyBorder="1" applyAlignment="1">
      <alignment horizontal="center" wrapText="1"/>
    </xf>
    <xf numFmtId="4" fontId="0" fillId="0" borderId="0" xfId="0" applyNumberFormat="1"/>
    <xf numFmtId="0" fontId="12" fillId="0" borderId="0" xfId="2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15" fillId="0" borderId="0" xfId="4" applyFont="1" applyBorder="1" applyAlignment="1">
      <alignment horizontal="right"/>
    </xf>
    <xf numFmtId="2" fontId="15" fillId="0" borderId="0" xfId="4" applyNumberFormat="1" applyFont="1" applyBorder="1" applyAlignment="1">
      <alignment horizontal="right" wrapText="1"/>
    </xf>
    <xf numFmtId="0" fontId="17" fillId="0" borderId="0" xfId="2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0" fillId="0" borderId="0" xfId="0" applyFont="1"/>
    <xf numFmtId="0" fontId="5" fillId="0" borderId="1" xfId="0" applyFont="1" applyBorder="1" applyAlignment="1">
      <alignment horizontal="center" wrapText="1"/>
    </xf>
    <xf numFmtId="0" fontId="15" fillId="0" borderId="1" xfId="0" applyFont="1" applyBorder="1"/>
    <xf numFmtId="165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166" fontId="15" fillId="2" borderId="1" xfId="4" applyNumberFormat="1" applyFont="1" applyFill="1" applyBorder="1" applyAlignment="1">
      <alignment wrapText="1"/>
    </xf>
    <xf numFmtId="0" fontId="5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/>
    </xf>
    <xf numFmtId="0" fontId="16" fillId="0" borderId="0" xfId="0" applyFont="1"/>
    <xf numFmtId="166" fontId="11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</cellXfs>
  <cellStyles count="6">
    <cellStyle name="xl40" xfId="3"/>
    <cellStyle name="Обычный" xfId="0" builtinId="0"/>
    <cellStyle name="Обычный 2" xfId="2"/>
    <cellStyle name="Обычный_Лист1" xfId="4"/>
    <cellStyle name="Финансовый" xfId="1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opLeftCell="A4" workbookViewId="0">
      <selection activeCell="B18" sqref="B18"/>
    </sheetView>
  </sheetViews>
  <sheetFormatPr defaultRowHeight="15" x14ac:dyDescent="0.25"/>
  <cols>
    <col min="2" max="2" width="61" customWidth="1"/>
    <col min="3" max="3" width="16.85546875" customWidth="1"/>
    <col min="4" max="4" width="15.28515625" customWidth="1"/>
    <col min="5" max="5" width="15.42578125" customWidth="1"/>
    <col min="6" max="6" width="14" customWidth="1"/>
    <col min="7" max="7" width="16.42578125" customWidth="1"/>
    <col min="8" max="8" width="14" customWidth="1"/>
    <col min="9" max="9" width="16.5703125" customWidth="1"/>
    <col min="10" max="10" width="11.42578125" customWidth="1"/>
    <col min="11" max="11" width="13.28515625" customWidth="1"/>
    <col min="12" max="12" width="11.85546875" customWidth="1"/>
    <col min="13" max="13" width="13.7109375" customWidth="1"/>
  </cols>
  <sheetData>
    <row r="1" spans="1:13" s="8" customFormat="1" ht="15.75" x14ac:dyDescent="0.25">
      <c r="A1" s="9"/>
      <c r="B1" s="10"/>
      <c r="C1" s="18"/>
      <c r="D1" s="18"/>
    </row>
    <row r="2" spans="1:13" ht="54" customHeight="1" x14ac:dyDescent="0.25">
      <c r="A2" s="1"/>
      <c r="B2" s="48" t="s">
        <v>21</v>
      </c>
      <c r="C2" s="48"/>
      <c r="D2" s="2"/>
      <c r="E2" s="2"/>
    </row>
    <row r="3" spans="1:13" ht="15.75" x14ac:dyDescent="0.25">
      <c r="A3" s="45" t="s">
        <v>15</v>
      </c>
      <c r="B3" s="46"/>
      <c r="C3" s="46"/>
    </row>
    <row r="4" spans="1:13" ht="31.5" x14ac:dyDescent="0.25">
      <c r="A4" s="11" t="s">
        <v>10</v>
      </c>
      <c r="B4" s="11" t="s">
        <v>0</v>
      </c>
      <c r="C4" s="25" t="s">
        <v>25</v>
      </c>
      <c r="D4" s="25" t="s">
        <v>24</v>
      </c>
      <c r="E4" s="14" t="s">
        <v>14</v>
      </c>
      <c r="F4" s="22" t="s">
        <v>20</v>
      </c>
      <c r="G4" s="14" t="s">
        <v>14</v>
      </c>
      <c r="H4" s="14" t="s">
        <v>16</v>
      </c>
      <c r="I4" s="14" t="s">
        <v>14</v>
      </c>
      <c r="J4" s="14" t="s">
        <v>16</v>
      </c>
      <c r="K4" s="14" t="s">
        <v>14</v>
      </c>
      <c r="L4" s="14" t="s">
        <v>16</v>
      </c>
      <c r="M4" s="14" t="s">
        <v>14</v>
      </c>
    </row>
    <row r="5" spans="1:13" ht="15.75" x14ac:dyDescent="0.25">
      <c r="A5" s="47" t="s">
        <v>1</v>
      </c>
      <c r="B5" s="47"/>
      <c r="C5" s="47"/>
    </row>
    <row r="6" spans="1:13" ht="15.75" x14ac:dyDescent="0.25">
      <c r="A6" s="14"/>
      <c r="B6" s="19" t="s">
        <v>23</v>
      </c>
      <c r="C6" s="16">
        <v>0</v>
      </c>
      <c r="D6" s="20">
        <v>682205.76</v>
      </c>
      <c r="E6" s="15">
        <f>SUM(C6:D6)</f>
        <v>682205.76</v>
      </c>
      <c r="F6" s="20"/>
      <c r="G6" s="20">
        <f>SUM(E6:F6)</f>
        <v>682205.76</v>
      </c>
      <c r="H6" s="20"/>
      <c r="I6" s="20">
        <f>SUM(G6:H6)</f>
        <v>682205.76</v>
      </c>
      <c r="J6" s="20"/>
      <c r="K6" s="20">
        <f>SUM(I6:J6)</f>
        <v>682205.76</v>
      </c>
      <c r="L6" s="20"/>
      <c r="M6" s="20">
        <f>SUM(K6:L6)</f>
        <v>682205.76</v>
      </c>
    </row>
    <row r="7" spans="1:13" ht="86.25" customHeight="1" x14ac:dyDescent="0.25">
      <c r="A7" s="3">
        <v>1</v>
      </c>
      <c r="B7" s="4" t="s">
        <v>2</v>
      </c>
      <c r="C7" s="15">
        <v>24362000</v>
      </c>
      <c r="D7" s="15"/>
      <c r="E7" s="15">
        <f>SUM(C7:D7)</f>
        <v>24362000</v>
      </c>
      <c r="F7" s="15"/>
      <c r="G7" s="15">
        <f>SUM(E7:F7)</f>
        <v>24362000</v>
      </c>
      <c r="H7" s="15"/>
      <c r="I7" s="15">
        <f>SUM(G7:H7)</f>
        <v>24362000</v>
      </c>
      <c r="J7" s="15"/>
      <c r="K7" s="15">
        <f t="shared" ref="K7:K11" si="0">SUM(I7:J7)</f>
        <v>24362000</v>
      </c>
      <c r="L7" s="15"/>
      <c r="M7" s="15">
        <f t="shared" ref="M7:M11" si="1">SUM(K7:L7)</f>
        <v>24362000</v>
      </c>
    </row>
    <row r="8" spans="1:13" ht="94.5" x14ac:dyDescent="0.25">
      <c r="A8" s="5">
        <v>2</v>
      </c>
      <c r="B8" s="4" t="s">
        <v>3</v>
      </c>
      <c r="C8" s="15">
        <v>85000</v>
      </c>
      <c r="D8" s="15"/>
      <c r="E8" s="15">
        <f t="shared" ref="E8:E11" si="2">SUM(C8:D8)</f>
        <v>85000</v>
      </c>
      <c r="F8" s="15"/>
      <c r="G8" s="15">
        <f t="shared" ref="G8:G11" si="3">SUM(E8:F8)</f>
        <v>85000</v>
      </c>
      <c r="H8" s="15"/>
      <c r="I8" s="15">
        <f t="shared" ref="I8:I11" si="4">SUM(G8:H8)</f>
        <v>85000</v>
      </c>
      <c r="J8" s="15"/>
      <c r="K8" s="15">
        <f t="shared" si="0"/>
        <v>85000</v>
      </c>
      <c r="L8" s="15"/>
      <c r="M8" s="15">
        <f t="shared" si="1"/>
        <v>85000</v>
      </c>
    </row>
    <row r="9" spans="1:13" ht="78.75" x14ac:dyDescent="0.25">
      <c r="A9" s="5">
        <v>3</v>
      </c>
      <c r="B9" s="42" t="s">
        <v>26</v>
      </c>
      <c r="C9" s="15">
        <v>24227000</v>
      </c>
      <c r="D9" s="15"/>
      <c r="E9" s="15">
        <f t="shared" ref="E9" si="5">SUM(C9:D9)</f>
        <v>24227000</v>
      </c>
      <c r="F9" s="15"/>
      <c r="G9" s="15">
        <f t="shared" ref="G9" si="6">SUM(E9:F9)</f>
        <v>24227000</v>
      </c>
      <c r="H9" s="15"/>
      <c r="I9" s="15">
        <f t="shared" ref="I9" si="7">SUM(G9:H9)</f>
        <v>24227000</v>
      </c>
      <c r="J9" s="15"/>
      <c r="K9" s="15">
        <f t="shared" ref="K9" si="8">SUM(I9:J9)</f>
        <v>24227000</v>
      </c>
      <c r="L9" s="15"/>
      <c r="M9" s="15">
        <f t="shared" ref="M9" si="9">SUM(K9:L9)</f>
        <v>24227000</v>
      </c>
    </row>
    <row r="10" spans="1:13" ht="31.5" x14ac:dyDescent="0.25">
      <c r="A10" s="5">
        <v>4</v>
      </c>
      <c r="B10" s="21" t="s">
        <v>17</v>
      </c>
      <c r="C10" s="15">
        <v>5349000</v>
      </c>
      <c r="D10" s="15"/>
      <c r="E10" s="15">
        <f t="shared" si="2"/>
        <v>5349000</v>
      </c>
      <c r="F10" s="15"/>
      <c r="G10" s="15">
        <f t="shared" si="3"/>
        <v>5349000</v>
      </c>
      <c r="H10" s="15"/>
      <c r="I10" s="15">
        <f t="shared" si="4"/>
        <v>5349000</v>
      </c>
      <c r="J10" s="15"/>
      <c r="K10" s="15">
        <f t="shared" si="0"/>
        <v>5349000</v>
      </c>
      <c r="L10" s="15"/>
      <c r="M10" s="15">
        <f t="shared" si="1"/>
        <v>5349000</v>
      </c>
    </row>
    <row r="11" spans="1:13" ht="15.75" x14ac:dyDescent="0.25">
      <c r="A11" s="5">
        <v>5</v>
      </c>
      <c r="B11" s="4" t="s">
        <v>13</v>
      </c>
      <c r="C11" s="15">
        <v>20664000</v>
      </c>
      <c r="D11" s="15"/>
      <c r="E11" s="15">
        <f t="shared" si="2"/>
        <v>20664000</v>
      </c>
      <c r="F11" s="15"/>
      <c r="G11" s="15">
        <f t="shared" si="3"/>
        <v>20664000</v>
      </c>
      <c r="H11" s="15"/>
      <c r="I11" s="15">
        <f t="shared" si="4"/>
        <v>20664000</v>
      </c>
      <c r="J11" s="15"/>
      <c r="K11" s="15">
        <f t="shared" si="0"/>
        <v>20664000</v>
      </c>
      <c r="L11" s="15"/>
      <c r="M11" s="15">
        <f t="shared" si="1"/>
        <v>20664000</v>
      </c>
    </row>
    <row r="12" spans="1:13" ht="15.75" x14ac:dyDescent="0.25">
      <c r="A12" s="5"/>
      <c r="B12" s="6" t="s">
        <v>4</v>
      </c>
      <c r="C12" s="15">
        <f>C7+C8+C10+C11+C9</f>
        <v>74687000</v>
      </c>
      <c r="D12" s="15">
        <f>D6+D7+D8+D10+D11+D9</f>
        <v>682205.76</v>
      </c>
      <c r="E12" s="15">
        <f t="shared" ref="E12:M12" si="10">E6+E7+E8+E10+E11+E9</f>
        <v>75369205.760000005</v>
      </c>
      <c r="F12" s="15">
        <f t="shared" si="10"/>
        <v>0</v>
      </c>
      <c r="G12" s="15">
        <f t="shared" si="10"/>
        <v>75369205.760000005</v>
      </c>
      <c r="H12" s="15">
        <f t="shared" si="10"/>
        <v>0</v>
      </c>
      <c r="I12" s="15">
        <f t="shared" si="10"/>
        <v>75369205.760000005</v>
      </c>
      <c r="J12" s="15">
        <f t="shared" si="10"/>
        <v>0</v>
      </c>
      <c r="K12" s="15">
        <f t="shared" si="10"/>
        <v>75369205.760000005</v>
      </c>
      <c r="L12" s="15">
        <f t="shared" si="10"/>
        <v>0</v>
      </c>
      <c r="M12" s="15">
        <f t="shared" si="10"/>
        <v>75369205.760000005</v>
      </c>
    </row>
    <row r="13" spans="1:13" ht="15.75" x14ac:dyDescent="0.25">
      <c r="A13" s="44" t="s">
        <v>5</v>
      </c>
      <c r="B13" s="44"/>
      <c r="C13" s="44"/>
    </row>
    <row r="14" spans="1:13" ht="52.5" customHeight="1" x14ac:dyDescent="0.25">
      <c r="A14" s="5">
        <v>1</v>
      </c>
      <c r="B14" s="4" t="s">
        <v>6</v>
      </c>
      <c r="C14" s="15">
        <v>45939200</v>
      </c>
      <c r="D14" s="15"/>
      <c r="E14" s="15">
        <f t="shared" ref="E14:E19" si="11">SUM(C14:D14)</f>
        <v>45939200</v>
      </c>
      <c r="F14" s="15"/>
      <c r="G14" s="15">
        <f t="shared" ref="G14:G19" si="12">SUM(E14:F14)</f>
        <v>45939200</v>
      </c>
      <c r="H14" s="15"/>
      <c r="I14" s="15">
        <f t="shared" ref="I14:I19" si="13">SUM(G14:H14)</f>
        <v>45939200</v>
      </c>
      <c r="J14" s="15"/>
      <c r="K14" s="15">
        <f t="shared" ref="K14:K19" si="14">SUM(I14:J14)</f>
        <v>45939200</v>
      </c>
      <c r="L14" s="15"/>
      <c r="M14" s="15">
        <f t="shared" ref="M14:M19" si="15">SUM(K14:L14)</f>
        <v>45939200</v>
      </c>
    </row>
    <row r="15" spans="1:13" ht="2.25" hidden="1" customHeight="1" x14ac:dyDescent="0.25">
      <c r="A15" s="5">
        <v>3</v>
      </c>
      <c r="B15" s="4" t="s">
        <v>7</v>
      </c>
      <c r="C15" s="15"/>
      <c r="D15" s="15"/>
      <c r="E15" s="15">
        <f t="shared" si="11"/>
        <v>0</v>
      </c>
      <c r="F15" s="15"/>
      <c r="G15" s="15">
        <f t="shared" si="12"/>
        <v>0</v>
      </c>
      <c r="H15" s="15"/>
      <c r="I15" s="15">
        <f t="shared" si="13"/>
        <v>0</v>
      </c>
      <c r="J15" s="15"/>
      <c r="K15" s="15">
        <f t="shared" si="14"/>
        <v>0</v>
      </c>
      <c r="L15" s="15"/>
      <c r="M15" s="15">
        <f t="shared" si="15"/>
        <v>0</v>
      </c>
    </row>
    <row r="16" spans="1:13" ht="47.25" x14ac:dyDescent="0.25">
      <c r="A16" s="5">
        <v>2</v>
      </c>
      <c r="B16" s="4" t="s">
        <v>18</v>
      </c>
      <c r="C16" s="15">
        <v>5429000</v>
      </c>
      <c r="D16" s="15"/>
      <c r="E16" s="15">
        <f t="shared" si="11"/>
        <v>5429000</v>
      </c>
      <c r="F16" s="15"/>
      <c r="G16" s="15">
        <f t="shared" si="12"/>
        <v>5429000</v>
      </c>
      <c r="H16" s="15"/>
      <c r="I16" s="15">
        <f t="shared" si="13"/>
        <v>5429000</v>
      </c>
      <c r="J16" s="15"/>
      <c r="K16" s="15">
        <f t="shared" si="14"/>
        <v>5429000</v>
      </c>
      <c r="L16" s="15"/>
      <c r="M16" s="15">
        <f t="shared" si="15"/>
        <v>5429000</v>
      </c>
    </row>
    <row r="17" spans="1:13" ht="47.25" x14ac:dyDescent="0.25">
      <c r="A17" s="5">
        <v>3</v>
      </c>
      <c r="B17" s="4" t="s">
        <v>8</v>
      </c>
      <c r="C17" s="15">
        <v>23318800</v>
      </c>
      <c r="D17" s="15">
        <v>-803794.24</v>
      </c>
      <c r="E17" s="15">
        <f t="shared" si="11"/>
        <v>22515005.760000002</v>
      </c>
      <c r="F17" s="15"/>
      <c r="G17" s="15">
        <f t="shared" si="12"/>
        <v>22515005.760000002</v>
      </c>
      <c r="H17" s="15"/>
      <c r="I17" s="15">
        <f t="shared" si="13"/>
        <v>22515005.760000002</v>
      </c>
      <c r="J17" s="15"/>
      <c r="K17" s="15">
        <f t="shared" si="14"/>
        <v>22515005.760000002</v>
      </c>
      <c r="L17" s="15"/>
      <c r="M17" s="15">
        <f t="shared" si="15"/>
        <v>22515005.760000002</v>
      </c>
    </row>
    <row r="18" spans="1:13" ht="31.5" customHeight="1" x14ac:dyDescent="0.25">
      <c r="A18" s="5">
        <v>4</v>
      </c>
      <c r="B18" s="4" t="s">
        <v>27</v>
      </c>
      <c r="C18" s="15">
        <v>0</v>
      </c>
      <c r="D18" s="15">
        <v>1486000</v>
      </c>
      <c r="E18" s="15">
        <f t="shared" si="11"/>
        <v>1486000</v>
      </c>
      <c r="F18" s="15"/>
      <c r="G18" s="15">
        <f t="shared" si="12"/>
        <v>1486000</v>
      </c>
      <c r="H18" s="15"/>
      <c r="I18" s="15">
        <f t="shared" si="13"/>
        <v>1486000</v>
      </c>
      <c r="J18" s="15"/>
      <c r="K18" s="15">
        <f t="shared" si="14"/>
        <v>1486000</v>
      </c>
      <c r="L18" s="15"/>
      <c r="M18" s="15">
        <f t="shared" si="15"/>
        <v>1486000</v>
      </c>
    </row>
    <row r="19" spans="1:13" ht="24" customHeight="1" x14ac:dyDescent="0.25">
      <c r="A19" s="7"/>
      <c r="B19" s="4" t="s">
        <v>9</v>
      </c>
      <c r="C19" s="15">
        <f>SUM(C14:C18)</f>
        <v>74687000</v>
      </c>
      <c r="D19" s="15">
        <f>D14+D16+D17+D18</f>
        <v>682205.76</v>
      </c>
      <c r="E19" s="15">
        <f t="shared" si="11"/>
        <v>75369205.760000005</v>
      </c>
      <c r="F19" s="15">
        <f>SUM(F14:F17)</f>
        <v>0</v>
      </c>
      <c r="G19" s="15">
        <f t="shared" si="12"/>
        <v>75369205.760000005</v>
      </c>
      <c r="H19" s="15">
        <f t="shared" ref="H19" si="16">SUM(H14:H16)</f>
        <v>0</v>
      </c>
      <c r="I19" s="15">
        <f t="shared" si="13"/>
        <v>75369205.760000005</v>
      </c>
      <c r="J19" s="15">
        <f t="shared" ref="J19" si="17">SUM(J14:J16)</f>
        <v>0</v>
      </c>
      <c r="K19" s="15">
        <f t="shared" si="14"/>
        <v>75369205.760000005</v>
      </c>
      <c r="L19" s="15">
        <f t="shared" ref="L19" si="18">SUM(L14:L16)</f>
        <v>0</v>
      </c>
      <c r="M19" s="15">
        <f t="shared" si="15"/>
        <v>75369205.760000005</v>
      </c>
    </row>
    <row r="21" spans="1:13" ht="15.75" x14ac:dyDescent="0.25">
      <c r="A21" s="12"/>
      <c r="B21" s="13"/>
      <c r="C21" s="13"/>
    </row>
    <row r="22" spans="1:13" ht="15.75" x14ac:dyDescent="0.25">
      <c r="A22" s="13"/>
      <c r="B22" s="4"/>
      <c r="C22" s="13"/>
    </row>
    <row r="23" spans="1:13" ht="15.75" x14ac:dyDescent="0.25">
      <c r="B23" s="4"/>
      <c r="G23" s="23"/>
    </row>
  </sheetData>
  <mergeCells count="4">
    <mergeCell ref="A13:C13"/>
    <mergeCell ref="A3:C3"/>
    <mergeCell ref="A5:C5"/>
    <mergeCell ref="B2:C2"/>
  </mergeCells>
  <phoneticPr fontId="0" type="noConversion"/>
  <pageMargins left="0.59055118110236227" right="0.51181102362204722" top="0.35433070866141736" bottom="0.74803149606299213" header="0.31496062992125984" footer="0.31496062992125984"/>
  <pageSetup paperSize="9" scale="5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C9" sqref="C9"/>
    </sheetView>
  </sheetViews>
  <sheetFormatPr defaultRowHeight="15" x14ac:dyDescent="0.25"/>
  <cols>
    <col min="2" max="2" width="59.28515625" customWidth="1"/>
    <col min="3" max="3" width="19.28515625" customWidth="1"/>
    <col min="4" max="4" width="10.28515625" customWidth="1"/>
  </cols>
  <sheetData>
    <row r="1" spans="1:5" ht="15.75" x14ac:dyDescent="0.25">
      <c r="C1" s="26" t="s">
        <v>29</v>
      </c>
      <c r="D1" s="24"/>
    </row>
    <row r="2" spans="1:5" x14ac:dyDescent="0.25">
      <c r="C2" s="26" t="s">
        <v>12</v>
      </c>
    </row>
    <row r="3" spans="1:5" x14ac:dyDescent="0.25">
      <c r="C3" s="28" t="s">
        <v>22</v>
      </c>
    </row>
    <row r="4" spans="1:5" ht="15.75" x14ac:dyDescent="0.25">
      <c r="C4" s="27"/>
      <c r="D4" s="17"/>
    </row>
    <row r="5" spans="1:5" s="8" customFormat="1" ht="15.75" x14ac:dyDescent="0.25">
      <c r="A5" s="9"/>
      <c r="B5" s="10"/>
      <c r="C5" s="18"/>
      <c r="D5" s="18"/>
    </row>
    <row r="6" spans="1:5" s="8" customFormat="1" ht="15.75" x14ac:dyDescent="0.25">
      <c r="A6" s="9"/>
      <c r="B6" s="10"/>
      <c r="C6" s="18"/>
      <c r="D6" s="18"/>
    </row>
    <row r="7" spans="1:5" ht="54" customHeight="1" x14ac:dyDescent="0.25">
      <c r="A7" s="48" t="s">
        <v>21</v>
      </c>
      <c r="B7" s="48"/>
      <c r="C7" s="48"/>
      <c r="D7" s="2"/>
      <c r="E7" s="2"/>
    </row>
    <row r="8" spans="1:5" ht="15.75" x14ac:dyDescent="0.25">
      <c r="A8" s="45" t="s">
        <v>11</v>
      </c>
      <c r="B8" s="46"/>
      <c r="C8" s="46"/>
    </row>
    <row r="9" spans="1:5" s="31" customFormat="1" ht="30" x14ac:dyDescent="0.25">
      <c r="A9" s="29" t="s">
        <v>10</v>
      </c>
      <c r="B9" s="29" t="s">
        <v>0</v>
      </c>
      <c r="C9" s="32" t="s">
        <v>28</v>
      </c>
    </row>
    <row r="10" spans="1:5" s="31" customFormat="1" ht="14.25" customHeight="1" x14ac:dyDescent="0.25">
      <c r="A10" s="50" t="s">
        <v>1</v>
      </c>
      <c r="B10" s="50"/>
      <c r="C10" s="50"/>
    </row>
    <row r="11" spans="1:5" s="31" customFormat="1" ht="0.75" hidden="1" customHeight="1" x14ac:dyDescent="0.25">
      <c r="A11" s="30"/>
      <c r="B11" s="33" t="s">
        <v>19</v>
      </c>
      <c r="C11" s="34">
        <f>SUM('2023'!M6)/1000</f>
        <v>682.20576000000005</v>
      </c>
    </row>
    <row r="12" spans="1:5" s="31" customFormat="1" ht="24.75" customHeight="1" x14ac:dyDescent="0.25">
      <c r="A12" s="25"/>
      <c r="B12" s="33" t="s">
        <v>23</v>
      </c>
      <c r="C12" s="34">
        <f>SUM('2023'!M6)/1000</f>
        <v>682.20576000000005</v>
      </c>
    </row>
    <row r="13" spans="1:5" s="31" customFormat="1" ht="81" customHeight="1" x14ac:dyDescent="0.25">
      <c r="A13" s="36">
        <v>1</v>
      </c>
      <c r="B13" s="35" t="s">
        <v>2</v>
      </c>
      <c r="C13" s="34">
        <f>SUM('2023'!M7)/1000</f>
        <v>24362</v>
      </c>
    </row>
    <row r="14" spans="1:5" s="31" customFormat="1" ht="93" customHeight="1" x14ac:dyDescent="0.25">
      <c r="A14" s="36">
        <v>2</v>
      </c>
      <c r="B14" s="35" t="s">
        <v>3</v>
      </c>
      <c r="C14" s="34">
        <f>SUM('2023'!M8)/1000</f>
        <v>85</v>
      </c>
    </row>
    <row r="15" spans="1:5" s="31" customFormat="1" ht="81" customHeight="1" x14ac:dyDescent="0.25">
      <c r="A15" s="5">
        <v>3</v>
      </c>
      <c r="B15" s="42" t="s">
        <v>26</v>
      </c>
      <c r="C15" s="34">
        <f>SUM('2023'!M9)/1000</f>
        <v>24227</v>
      </c>
    </row>
    <row r="16" spans="1:5" s="31" customFormat="1" ht="29.25" customHeight="1" x14ac:dyDescent="0.25">
      <c r="A16" s="39">
        <v>4</v>
      </c>
      <c r="B16" s="37" t="s">
        <v>17</v>
      </c>
      <c r="C16" s="34">
        <f>SUM('2023'!M10)/1000</f>
        <v>5349</v>
      </c>
    </row>
    <row r="17" spans="1:3" s="31" customFormat="1" ht="23.25" customHeight="1" x14ac:dyDescent="0.25">
      <c r="A17" s="36">
        <v>5</v>
      </c>
      <c r="B17" s="35" t="s">
        <v>13</v>
      </c>
      <c r="C17" s="34">
        <f>SUM('2023'!M11)/1000</f>
        <v>20664</v>
      </c>
    </row>
    <row r="18" spans="1:3" s="31" customFormat="1" x14ac:dyDescent="0.25">
      <c r="A18" s="36"/>
      <c r="B18" s="38" t="s">
        <v>4</v>
      </c>
      <c r="C18" s="34">
        <f>SUM('2023'!M12)/1000</f>
        <v>75369.205760000012</v>
      </c>
    </row>
    <row r="19" spans="1:3" s="31" customFormat="1" ht="21.75" customHeight="1" x14ac:dyDescent="0.25">
      <c r="A19" s="49" t="s">
        <v>5</v>
      </c>
      <c r="B19" s="49"/>
      <c r="C19" s="49"/>
    </row>
    <row r="20" spans="1:3" s="31" customFormat="1" ht="47.25" customHeight="1" x14ac:dyDescent="0.25">
      <c r="A20" s="36">
        <v>1</v>
      </c>
      <c r="B20" s="35" t="s">
        <v>6</v>
      </c>
      <c r="C20" s="40">
        <f>SUM('2023'!M14)/1000</f>
        <v>45939.199999999997</v>
      </c>
    </row>
    <row r="21" spans="1:3" s="31" customFormat="1" ht="50.25" customHeight="1" x14ac:dyDescent="0.25">
      <c r="A21" s="36">
        <v>2</v>
      </c>
      <c r="B21" s="35" t="s">
        <v>18</v>
      </c>
      <c r="C21" s="40">
        <f>SUM('2023'!M16)/1000-0.1</f>
        <v>5428.9</v>
      </c>
    </row>
    <row r="22" spans="1:3" s="31" customFormat="1" ht="45" x14ac:dyDescent="0.25">
      <c r="A22" s="36">
        <v>3</v>
      </c>
      <c r="B22" s="35" t="s">
        <v>8</v>
      </c>
      <c r="C22" s="40">
        <f>SUM('2023'!M17)/1000</f>
        <v>22515.00576</v>
      </c>
    </row>
    <row r="23" spans="1:3" s="31" customFormat="1" ht="33" customHeight="1" x14ac:dyDescent="0.25">
      <c r="A23" s="5">
        <v>4</v>
      </c>
      <c r="B23" s="35" t="s">
        <v>27</v>
      </c>
      <c r="C23" s="40">
        <f>SUM('2023'!M18)/1000</f>
        <v>1486</v>
      </c>
    </row>
    <row r="24" spans="1:3" s="41" customFormat="1" x14ac:dyDescent="0.25">
      <c r="A24" s="43"/>
      <c r="B24" s="35" t="s">
        <v>9</v>
      </c>
      <c r="C24" s="40">
        <f>SUM('2023'!M19)/1000</f>
        <v>75369.205760000012</v>
      </c>
    </row>
    <row r="26" spans="1:3" ht="15.75" x14ac:dyDescent="0.25">
      <c r="A26" s="12"/>
      <c r="B26" s="13"/>
      <c r="C26" s="13"/>
    </row>
    <row r="27" spans="1:3" x14ac:dyDescent="0.25">
      <c r="A27" s="13"/>
      <c r="B27" s="13"/>
      <c r="C27" s="13"/>
    </row>
  </sheetData>
  <mergeCells count="4">
    <mergeCell ref="A19:C19"/>
    <mergeCell ref="A8:C8"/>
    <mergeCell ref="A10:C10"/>
    <mergeCell ref="A7:C7"/>
  </mergeCells>
  <phoneticPr fontId="0" type="noConversion"/>
  <printOptions horizontalCentered="1"/>
  <pageMargins left="0.59055118110236227" right="0.39370078740157483" top="0.39370078740157483" bottom="0.3937007874015748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2023</vt:lpstr>
      <vt:lpstr>для решения</vt:lpstr>
      <vt:lpstr>'для решения'!Область_печати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2023-05-16T10:51:18Z</dcterms:modified>
</cp:coreProperties>
</file>